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460" activeTab="0"/>
  </bookViews>
  <sheets>
    <sheet name="实习计划汇总表" sheetId="1" r:id="rId1"/>
    <sheet name="Sheet3" sheetId="2" r:id="rId2"/>
  </sheets>
  <definedNames>
    <definedName name="_xlnm._FilterDatabase" localSheetId="0" hidden="1">'实习计划汇总表'!$A$4:$P$53</definedName>
    <definedName name="_xlnm.Print_Area" localSheetId="0">'实习计划汇总表'!$A$1:$P$57</definedName>
  </definedNames>
  <calcPr fullCalcOnLoad="1"/>
</workbook>
</file>

<file path=xl/sharedStrings.xml><?xml version="1.0" encoding="utf-8"?>
<sst xmlns="http://schemas.openxmlformats.org/spreadsheetml/2006/main" count="554" uniqueCount="238">
  <si>
    <t>附表3</t>
  </si>
  <si>
    <t xml:space="preserve"> 2018-2019 学年度第 1 学期专业实践教学活动课程计划表 </t>
  </si>
  <si>
    <t xml:space="preserve">单位名称（公章）：机电工程学院                                                                  </t>
  </si>
  <si>
    <t xml:space="preserve">            填表日期：2018 年 8 月25日</t>
  </si>
  <si>
    <t>序号</t>
  </si>
  <si>
    <t>课程代码</t>
  </si>
  <si>
    <t>课程名称</t>
  </si>
  <si>
    <t>类别</t>
  </si>
  <si>
    <t>总学时数（周）</t>
  </si>
  <si>
    <t>学生班级</t>
  </si>
  <si>
    <t>学生人数</t>
  </si>
  <si>
    <t>起止时间（周）</t>
  </si>
  <si>
    <t>具体地点</t>
  </si>
  <si>
    <t>实施方式</t>
  </si>
  <si>
    <t>主要负责人</t>
  </si>
  <si>
    <t>联系方式</t>
  </si>
  <si>
    <t>指导教师</t>
  </si>
  <si>
    <t>实践教学工作量</t>
  </si>
  <si>
    <t>教学部</t>
  </si>
  <si>
    <t>备注</t>
  </si>
  <si>
    <t>BS040110</t>
  </si>
  <si>
    <t>单片机原理及应用课程教学实习</t>
  </si>
  <si>
    <t>教学实习</t>
  </si>
  <si>
    <t>电气1501,电气1502</t>
  </si>
  <si>
    <t>17-20</t>
  </si>
  <si>
    <t>6-401</t>
  </si>
  <si>
    <t>集中</t>
  </si>
  <si>
    <t>马继伟</t>
  </si>
  <si>
    <t>马继伟等</t>
  </si>
  <si>
    <t>电气教学部</t>
  </si>
  <si>
    <t>BS040150</t>
  </si>
  <si>
    <t>电气控制与PLC课程教学实习</t>
  </si>
  <si>
    <t>认知实习</t>
  </si>
  <si>
    <t>13-15</t>
  </si>
  <si>
    <t>6-501</t>
  </si>
  <si>
    <t>崔丽娜</t>
  </si>
  <si>
    <t>崔丽娜等</t>
  </si>
  <si>
    <t>BS040272</t>
  </si>
  <si>
    <t>科研技能训练2</t>
  </si>
  <si>
    <t>技能训练</t>
  </si>
  <si>
    <t>电气1501,电气1502,电气1503,电气1504</t>
  </si>
  <si>
    <t>01-18</t>
  </si>
  <si>
    <t>专业实验室</t>
  </si>
  <si>
    <t>分散</t>
  </si>
  <si>
    <t>假设：指导6人/教师</t>
  </si>
  <si>
    <t>电气1503,电气1504</t>
  </si>
  <si>
    <t>13-16</t>
  </si>
  <si>
    <t>17-19</t>
  </si>
  <si>
    <t>BS040120</t>
  </si>
  <si>
    <t>单片机原理及应用课程设计</t>
  </si>
  <si>
    <t>课程设计</t>
  </si>
  <si>
    <t>电气1601,电气1602</t>
  </si>
  <si>
    <t>07-08</t>
  </si>
  <si>
    <t>校机房</t>
  </si>
  <si>
    <t>BS040362</t>
  </si>
  <si>
    <t>专业技能训练2</t>
  </si>
  <si>
    <t>电气1601,电气1602,电气1603,电气1604</t>
  </si>
  <si>
    <t>电气1603,电气1604</t>
  </si>
  <si>
    <t>09-9,11-11</t>
  </si>
  <si>
    <t>自动化1501,自动化1502</t>
  </si>
  <si>
    <t>05-08</t>
  </si>
  <si>
    <t>自动化1601,自动化1602</t>
  </si>
  <si>
    <t>03-04</t>
  </si>
  <si>
    <t>BS040040</t>
  </si>
  <si>
    <t>《电子线路CAD》课程设计</t>
  </si>
  <si>
    <t>电子1603,电子1604</t>
  </si>
  <si>
    <t>18-18</t>
  </si>
  <si>
    <t>1C-407/408</t>
  </si>
  <si>
    <t>刘金华</t>
  </si>
  <si>
    <t>刘金华/包长春</t>
  </si>
  <si>
    <t>0.18*57*5=51.3</t>
  </si>
  <si>
    <t>电学基础教学部</t>
  </si>
  <si>
    <t>BS040030</t>
  </si>
  <si>
    <t>《电子工艺基础》教学实习</t>
  </si>
  <si>
    <t>6-404</t>
  </si>
  <si>
    <t>刘金华/包长春/李燕/王枫</t>
  </si>
  <si>
    <t>0.12*57*20=136.8</t>
  </si>
  <si>
    <t>BS040280</t>
  </si>
  <si>
    <t>模拟与数字电子技术课程设计</t>
  </si>
  <si>
    <t>01-02</t>
  </si>
  <si>
    <t>李艳萍</t>
  </si>
  <si>
    <t>李艳萍/侯桂成</t>
  </si>
  <si>
    <t>54</t>
  </si>
  <si>
    <t>BS040380</t>
  </si>
  <si>
    <t>专业综合实习</t>
  </si>
  <si>
    <t>电子1501,电子1502</t>
  </si>
  <si>
    <t>12-20</t>
  </si>
  <si>
    <t>6-407</t>
  </si>
  <si>
    <t>王枫</t>
  </si>
  <si>
    <t>0.12*54*45=291.6</t>
  </si>
  <si>
    <t>电子信息教学部</t>
  </si>
  <si>
    <t>6-402</t>
  </si>
  <si>
    <t>马崇霄</t>
  </si>
  <si>
    <t>0.1*54*5=27</t>
  </si>
  <si>
    <t>BS040020</t>
  </si>
  <si>
    <t>《单片机原理及应用》课程设计</t>
  </si>
  <si>
    <t>电子1601,电子1602</t>
  </si>
  <si>
    <t>15-15</t>
  </si>
  <si>
    <t>1C-402/406/409</t>
  </si>
  <si>
    <t>杨英</t>
  </si>
  <si>
    <t>杨英/马崇霄</t>
  </si>
  <si>
    <t>0.18*59*5=53.1</t>
  </si>
  <si>
    <t>0.12*59*20=141.6</t>
  </si>
  <si>
    <t>13-13</t>
  </si>
  <si>
    <t>BS040050</t>
  </si>
  <si>
    <t>《高频电子线路》课程设计</t>
  </si>
  <si>
    <t>14-14</t>
  </si>
  <si>
    <t>1C402/B404/C409</t>
  </si>
  <si>
    <t>李燕</t>
  </si>
  <si>
    <t>李燕/杨英</t>
  </si>
  <si>
    <t>BS040450</t>
  </si>
  <si>
    <t>专业认识实习</t>
  </si>
  <si>
    <t>16-16</t>
  </si>
  <si>
    <t>校外/校内</t>
  </si>
  <si>
    <t>刘艳东</t>
  </si>
  <si>
    <t>刘艳东/包长春</t>
  </si>
  <si>
    <t>0.12*59*5=35.4</t>
  </si>
  <si>
    <t>电子1601,电子1602,电子1603,电子1604</t>
  </si>
  <si>
    <t>12阶/13阶</t>
  </si>
  <si>
    <t>0.1*5*116=58</t>
  </si>
  <si>
    <t>0.12*57*5=34.2</t>
  </si>
  <si>
    <t>19-19</t>
  </si>
  <si>
    <t>1C402</t>
  </si>
  <si>
    <t>20-20</t>
  </si>
  <si>
    <t>BS040260</t>
  </si>
  <si>
    <t>金工实习</t>
  </si>
  <si>
    <t>09-11</t>
  </si>
  <si>
    <t>实习工厂</t>
  </si>
  <si>
    <t>文赫岩</t>
  </si>
  <si>
    <t>文赫岩等</t>
  </si>
  <si>
    <t>74.4</t>
  </si>
  <si>
    <t>机械基础教学部</t>
  </si>
  <si>
    <t>72</t>
  </si>
  <si>
    <t>BS040250</t>
  </si>
  <si>
    <t>金工教学实习</t>
  </si>
  <si>
    <t>机制1601,机制1602</t>
  </si>
  <si>
    <t>12-15</t>
  </si>
  <si>
    <t>134.4</t>
  </si>
  <si>
    <t>机制1603,机制1604</t>
  </si>
  <si>
    <t>16-19</t>
  </si>
  <si>
    <t>132</t>
  </si>
  <si>
    <t>BS040220</t>
  </si>
  <si>
    <t>机原与机设课程设计</t>
  </si>
  <si>
    <t>农机1601,农机1602,农机1603</t>
  </si>
  <si>
    <t>18-20</t>
  </si>
  <si>
    <t>制图室</t>
  </si>
  <si>
    <t>李志红</t>
  </si>
  <si>
    <t>李志红等</t>
  </si>
  <si>
    <t>186.3</t>
  </si>
  <si>
    <t>01-04</t>
  </si>
  <si>
    <t>165.6</t>
  </si>
  <si>
    <t>BS100180</t>
  </si>
  <si>
    <t>应化1601,应化1602,应化1603</t>
  </si>
  <si>
    <t>05-05</t>
  </si>
  <si>
    <t>46.8</t>
  </si>
  <si>
    <t>BS040390</t>
  </si>
  <si>
    <t>机电综合教学实习</t>
  </si>
  <si>
    <t>机制1501,机制1502,机制1503,机制1504</t>
  </si>
  <si>
    <t>15-18</t>
  </si>
  <si>
    <t>农工楼501</t>
  </si>
  <si>
    <t>伦翠芬</t>
  </si>
  <si>
    <t>伦翠芬/刘雅俊/张小芹/孙磊/赵进尚/于晶晶/刘策/邓春岩</t>
  </si>
  <si>
    <r>
      <t>2</t>
    </r>
    <r>
      <rPr>
        <sz val="9"/>
        <rFont val="宋体"/>
        <family val="0"/>
      </rPr>
      <t>88</t>
    </r>
  </si>
  <si>
    <t>机制教学部</t>
  </si>
  <si>
    <t>BS040410</t>
  </si>
  <si>
    <t>就业前技能实训</t>
  </si>
  <si>
    <t>19-20</t>
  </si>
  <si>
    <t>农工楼401与学校机房</t>
  </si>
  <si>
    <t>张小芹</t>
  </si>
  <si>
    <t>张小芹/刘雅俊/伦翠芬/孙磊/赵进尚/于晶晶/刘策/邓春岩</t>
  </si>
  <si>
    <r>
      <t>1</t>
    </r>
    <r>
      <rPr>
        <sz val="9"/>
        <rFont val="宋体"/>
        <family val="0"/>
      </rPr>
      <t>44</t>
    </r>
  </si>
  <si>
    <t>学校机房</t>
  </si>
  <si>
    <t>刘雅俊</t>
  </si>
  <si>
    <t>根据教师个人所带学生人数计算获得</t>
  </si>
  <si>
    <t>BS040550</t>
  </si>
  <si>
    <t>企业参观及调研</t>
  </si>
  <si>
    <t>调研</t>
  </si>
  <si>
    <t>02-02</t>
  </si>
  <si>
    <t>校外实习企业</t>
  </si>
  <si>
    <r>
      <t>9</t>
    </r>
    <r>
      <rPr>
        <sz val="9"/>
        <rFont val="宋体"/>
        <family val="0"/>
      </rPr>
      <t>0</t>
    </r>
  </si>
  <si>
    <t>BS040180</t>
  </si>
  <si>
    <t>机电一体化系统设计课程设计</t>
  </si>
  <si>
    <t>01-01</t>
  </si>
  <si>
    <t>邓春岩</t>
  </si>
  <si>
    <t>邓春岩/孙磊/伦翠芬/刘雅俊</t>
  </si>
  <si>
    <r>
      <t>1</t>
    </r>
    <r>
      <rPr>
        <sz val="9"/>
        <rFont val="宋体"/>
        <family val="0"/>
      </rPr>
      <t>08</t>
    </r>
  </si>
  <si>
    <t>BS040560</t>
  </si>
  <si>
    <t>顶岗实习</t>
  </si>
  <si>
    <t>04-14</t>
  </si>
  <si>
    <r>
      <t>1</t>
    </r>
    <r>
      <rPr>
        <sz val="9"/>
        <rFont val="宋体"/>
        <family val="0"/>
      </rPr>
      <t>65</t>
    </r>
  </si>
  <si>
    <t>机制1601,机制1602,机制1603,机制1604</t>
  </si>
  <si>
    <t>10-10</t>
  </si>
  <si>
    <t>刘雅俊/张小芹/伦翠芬/孙磊/赵进尚/于晶晶/刘策/邓春岩</t>
  </si>
  <si>
    <r>
      <t>5</t>
    </r>
    <r>
      <rPr>
        <sz val="9"/>
        <rFont val="宋体"/>
        <family val="0"/>
      </rPr>
      <t>5.5</t>
    </r>
  </si>
  <si>
    <t>农机1501,农机1502</t>
  </si>
  <si>
    <t>农机实验室</t>
  </si>
  <si>
    <t>陈秀宏</t>
  </si>
  <si>
    <t>陈秀宏/郑立新/陈立东/李国昉/张亮</t>
  </si>
  <si>
    <t>24.5</t>
  </si>
  <si>
    <t>农机教学部</t>
  </si>
  <si>
    <t>BS040490</t>
  </si>
  <si>
    <t>专业综合教学实习</t>
  </si>
  <si>
    <t>郑立新</t>
  </si>
  <si>
    <t>郑立新/陈立东/李国昉/陈秀宏/张亮</t>
  </si>
  <si>
    <t>115.2</t>
  </si>
  <si>
    <t>BS040510</t>
  </si>
  <si>
    <t>专业课程设计（电气部分）</t>
  </si>
  <si>
    <t>陈立东</t>
  </si>
  <si>
    <t>陈立东/郑立新</t>
  </si>
  <si>
    <t>43.2</t>
  </si>
  <si>
    <t>BS040500</t>
  </si>
  <si>
    <t>专业课程设计（机械部分）</t>
  </si>
  <si>
    <t>李国昉</t>
  </si>
  <si>
    <t>李国昉/陈立东</t>
  </si>
  <si>
    <t>129.6</t>
  </si>
  <si>
    <t>张亮</t>
  </si>
  <si>
    <t>张亮/郑立新/陈立东/陈秀宏</t>
  </si>
  <si>
    <t>34.5</t>
  </si>
  <si>
    <t>BS040420</t>
  </si>
  <si>
    <t>实践教学基地</t>
  </si>
  <si>
    <t>林红举等</t>
  </si>
  <si>
    <t>林红举/刘西印、刘盛韬、程辉、马继伟、张丽红、崔丽娜、田树耀、宋冬冬</t>
  </si>
  <si>
    <t>36.6</t>
  </si>
  <si>
    <t>自动化教学部</t>
  </si>
  <si>
    <t>35.4</t>
  </si>
  <si>
    <t>01-03</t>
  </si>
  <si>
    <t>程辉</t>
  </si>
  <si>
    <t>程辉刘西印刘盛韬崔丽娜</t>
  </si>
  <si>
    <t>116.2</t>
  </si>
  <si>
    <t>01-19</t>
  </si>
  <si>
    <t>各专业实验室</t>
  </si>
  <si>
    <t>28.25</t>
  </si>
  <si>
    <t>04-04</t>
  </si>
  <si>
    <t>29.5</t>
  </si>
  <si>
    <r>
      <t xml:space="preserve">         </t>
    </r>
    <r>
      <rPr>
        <sz val="11"/>
        <rFont val="宋体"/>
        <family val="0"/>
      </rPr>
      <t>填表人：                                                                                   审核人：</t>
    </r>
    <r>
      <rPr>
        <b/>
        <sz val="11"/>
        <rFont val="宋体"/>
        <family val="0"/>
      </rPr>
      <t xml:space="preserve">                                                                                </t>
    </r>
  </si>
  <si>
    <t xml:space="preserve">   注：1.名称：严格按照培养方案实践教学环节设置中的名称填写；类别：各类实习、技能训练、课程设计等；实施方式：分散或集中；起止时间：年月日。</t>
  </si>
  <si>
    <t xml:space="preserve">       2.此表要求在各学期初两周内，用A4打印，一式两份，所属单位存一份，作为资料存档；报教务处实践教学科一份，同时将电子版发到sjjx8051300@126.com。                                                                       </t>
  </si>
  <si>
    <t xml:space="preserve">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</si>
</sst>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48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49" fontId="49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9" fillId="0" borderId="11" xfId="0" applyFont="1" applyFill="1" applyBorder="1" applyAlignment="1">
      <alignment vertical="center"/>
    </xf>
    <xf numFmtId="49" fontId="49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49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J40" sqref="J40"/>
    </sheetView>
  </sheetViews>
  <sheetFormatPr defaultColWidth="9.00390625" defaultRowHeight="19.5" customHeight="1"/>
  <cols>
    <col min="1" max="1" width="4.00390625" style="1" customWidth="1"/>
    <col min="2" max="2" width="9.375" style="1" customWidth="1"/>
    <col min="3" max="3" width="25.75390625" style="6" customWidth="1"/>
    <col min="4" max="4" width="8.25390625" style="7" customWidth="1"/>
    <col min="5" max="5" width="9.125" style="6" customWidth="1"/>
    <col min="6" max="6" width="16.50390625" style="6" customWidth="1"/>
    <col min="7" max="7" width="4.875" style="6" customWidth="1"/>
    <col min="8" max="8" width="7.875" style="6" customWidth="1"/>
    <col min="9" max="9" width="10.125" style="6" customWidth="1"/>
    <col min="10" max="10" width="5.375" style="7" customWidth="1"/>
    <col min="11" max="11" width="7.50390625" style="6" customWidth="1"/>
    <col min="12" max="12" width="9.375" style="7" customWidth="1"/>
    <col min="13" max="13" width="16.25390625" style="6" customWidth="1"/>
    <col min="14" max="14" width="10.125" style="6" customWidth="1"/>
    <col min="15" max="15" width="11.25390625" style="6" customWidth="1"/>
    <col min="16" max="16" width="8.75390625" style="8" customWidth="1"/>
    <col min="17" max="16384" width="9.00390625" style="8" customWidth="1"/>
  </cols>
  <sheetData>
    <row r="1" spans="1:16" ht="15">
      <c r="A1" s="43" t="s">
        <v>0</v>
      </c>
      <c r="B1" s="43"/>
      <c r="C1" s="43"/>
      <c r="P1" s="35"/>
    </row>
    <row r="2" spans="1:16" ht="17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ht="15">
      <c r="A3" s="46" t="s">
        <v>2</v>
      </c>
      <c r="B3" s="46"/>
      <c r="C3" s="46"/>
      <c r="D3" s="10"/>
      <c r="E3" s="11"/>
      <c r="F3" s="9"/>
      <c r="J3" s="47" t="s">
        <v>3</v>
      </c>
      <c r="K3" s="47"/>
      <c r="L3" s="47"/>
      <c r="M3" s="47"/>
      <c r="N3" s="47"/>
      <c r="O3" s="47"/>
      <c r="P3" s="48"/>
    </row>
    <row r="4" spans="1:16" s="1" customFormat="1" ht="21">
      <c r="A4" s="12" t="s">
        <v>4</v>
      </c>
      <c r="B4" s="13" t="s">
        <v>5</v>
      </c>
      <c r="C4" s="13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36" t="s">
        <v>19</v>
      </c>
    </row>
    <row r="5" spans="1:16" s="1" customFormat="1" ht="24.75" customHeight="1">
      <c r="A5" s="14">
        <v>1</v>
      </c>
      <c r="B5" s="15" t="s">
        <v>20</v>
      </c>
      <c r="C5" s="15" t="s">
        <v>21</v>
      </c>
      <c r="D5" s="16" t="s">
        <v>22</v>
      </c>
      <c r="E5" s="17">
        <v>4</v>
      </c>
      <c r="F5" s="18" t="s">
        <v>23</v>
      </c>
      <c r="G5" s="15">
        <v>61</v>
      </c>
      <c r="H5" s="19" t="s">
        <v>24</v>
      </c>
      <c r="I5" s="37" t="s">
        <v>25</v>
      </c>
      <c r="J5" s="38" t="s">
        <v>26</v>
      </c>
      <c r="K5" s="19" t="s">
        <v>27</v>
      </c>
      <c r="L5" s="38">
        <v>13933519005</v>
      </c>
      <c r="M5" s="19" t="s">
        <v>28</v>
      </c>
      <c r="N5" s="39">
        <f>0.1*61*20</f>
        <v>122.00000000000001</v>
      </c>
      <c r="O5" s="37" t="s">
        <v>29</v>
      </c>
      <c r="P5" s="14"/>
    </row>
    <row r="6" spans="1:16" s="1" customFormat="1" ht="24.75" customHeight="1">
      <c r="A6" s="14">
        <v>2</v>
      </c>
      <c r="B6" s="15" t="s">
        <v>30</v>
      </c>
      <c r="C6" s="15" t="s">
        <v>31</v>
      </c>
      <c r="D6" s="15" t="s">
        <v>32</v>
      </c>
      <c r="E6" s="17">
        <v>3</v>
      </c>
      <c r="F6" s="18" t="s">
        <v>23</v>
      </c>
      <c r="G6" s="15">
        <v>61</v>
      </c>
      <c r="H6" s="19" t="s">
        <v>33</v>
      </c>
      <c r="I6" s="14" t="s">
        <v>34</v>
      </c>
      <c r="J6" s="38" t="s">
        <v>26</v>
      </c>
      <c r="K6" s="19" t="s">
        <v>35</v>
      </c>
      <c r="L6" s="38">
        <v>18003345747</v>
      </c>
      <c r="M6" s="19" t="s">
        <v>36</v>
      </c>
      <c r="N6" s="39">
        <f>0.1*61*15</f>
        <v>91.50000000000001</v>
      </c>
      <c r="O6" s="37" t="s">
        <v>29</v>
      </c>
      <c r="P6" s="14"/>
    </row>
    <row r="7" spans="1:16" s="1" customFormat="1" ht="24.75" customHeight="1">
      <c r="A7" s="14">
        <v>3</v>
      </c>
      <c r="B7" s="15" t="s">
        <v>37</v>
      </c>
      <c r="C7" s="15" t="s">
        <v>38</v>
      </c>
      <c r="D7" s="15" t="s">
        <v>39</v>
      </c>
      <c r="E7" s="17">
        <v>1</v>
      </c>
      <c r="F7" s="18" t="s">
        <v>40</v>
      </c>
      <c r="G7" s="15">
        <v>120</v>
      </c>
      <c r="H7" s="19" t="s">
        <v>41</v>
      </c>
      <c r="I7" s="37" t="s">
        <v>42</v>
      </c>
      <c r="J7" s="38" t="s">
        <v>43</v>
      </c>
      <c r="K7" s="19" t="s">
        <v>27</v>
      </c>
      <c r="L7" s="38">
        <v>13933519005</v>
      </c>
      <c r="M7" s="19" t="s">
        <v>28</v>
      </c>
      <c r="N7" s="39">
        <f>0.1*4.5*5*20</f>
        <v>45</v>
      </c>
      <c r="O7" s="37" t="s">
        <v>29</v>
      </c>
      <c r="P7" s="14" t="s">
        <v>44</v>
      </c>
    </row>
    <row r="8" spans="1:16" s="1" customFormat="1" ht="24.75" customHeight="1">
      <c r="A8" s="14">
        <v>4</v>
      </c>
      <c r="B8" s="15" t="s">
        <v>20</v>
      </c>
      <c r="C8" s="15" t="s">
        <v>21</v>
      </c>
      <c r="D8" s="16" t="s">
        <v>22</v>
      </c>
      <c r="E8" s="17">
        <v>4</v>
      </c>
      <c r="F8" s="18" t="s">
        <v>45</v>
      </c>
      <c r="G8" s="15">
        <v>59</v>
      </c>
      <c r="H8" s="19" t="s">
        <v>46</v>
      </c>
      <c r="I8" s="14" t="s">
        <v>25</v>
      </c>
      <c r="J8" s="38" t="s">
        <v>26</v>
      </c>
      <c r="K8" s="19" t="s">
        <v>27</v>
      </c>
      <c r="L8" s="38">
        <v>13933519005</v>
      </c>
      <c r="M8" s="19" t="s">
        <v>28</v>
      </c>
      <c r="N8" s="39">
        <f>0.1*59*20</f>
        <v>118</v>
      </c>
      <c r="O8" s="37" t="s">
        <v>29</v>
      </c>
      <c r="P8" s="14"/>
    </row>
    <row r="9" spans="1:16" s="1" customFormat="1" ht="24.75" customHeight="1">
      <c r="A9" s="14">
        <v>5</v>
      </c>
      <c r="B9" s="15" t="s">
        <v>30</v>
      </c>
      <c r="C9" s="15" t="s">
        <v>31</v>
      </c>
      <c r="D9" s="16" t="s">
        <v>22</v>
      </c>
      <c r="E9" s="17">
        <v>3</v>
      </c>
      <c r="F9" s="18" t="s">
        <v>45</v>
      </c>
      <c r="G9" s="15">
        <v>59</v>
      </c>
      <c r="H9" s="19" t="s">
        <v>47</v>
      </c>
      <c r="I9" s="37" t="s">
        <v>34</v>
      </c>
      <c r="J9" s="38" t="s">
        <v>26</v>
      </c>
      <c r="K9" s="19" t="s">
        <v>35</v>
      </c>
      <c r="L9" s="38">
        <v>18003345747</v>
      </c>
      <c r="M9" s="19" t="s">
        <v>36</v>
      </c>
      <c r="N9" s="39">
        <f>0.1*61*15</f>
        <v>91.50000000000001</v>
      </c>
      <c r="O9" s="37" t="s">
        <v>29</v>
      </c>
      <c r="P9" s="14"/>
    </row>
    <row r="10" spans="1:16" s="1" customFormat="1" ht="24.75" customHeight="1">
      <c r="A10" s="14">
        <v>6</v>
      </c>
      <c r="B10" s="15" t="s">
        <v>48</v>
      </c>
      <c r="C10" s="15" t="s">
        <v>49</v>
      </c>
      <c r="D10" s="16" t="s">
        <v>50</v>
      </c>
      <c r="E10" s="17">
        <v>2</v>
      </c>
      <c r="F10" s="18" t="s">
        <v>51</v>
      </c>
      <c r="G10" s="15">
        <v>62</v>
      </c>
      <c r="H10" s="19" t="s">
        <v>52</v>
      </c>
      <c r="I10" s="37" t="s">
        <v>53</v>
      </c>
      <c r="J10" s="38" t="s">
        <v>26</v>
      </c>
      <c r="K10" s="19" t="s">
        <v>27</v>
      </c>
      <c r="L10" s="38">
        <v>13933519005</v>
      </c>
      <c r="M10" s="19" t="s">
        <v>28</v>
      </c>
      <c r="N10" s="40">
        <f>0.18*62*10</f>
        <v>111.6</v>
      </c>
      <c r="O10" s="37" t="s">
        <v>29</v>
      </c>
      <c r="P10" s="14"/>
    </row>
    <row r="11" spans="1:16" s="1" customFormat="1" ht="24.75" customHeight="1">
      <c r="A11" s="14">
        <v>7</v>
      </c>
      <c r="B11" s="15" t="s">
        <v>54</v>
      </c>
      <c r="C11" s="15" t="s">
        <v>55</v>
      </c>
      <c r="D11" s="16" t="s">
        <v>39</v>
      </c>
      <c r="E11" s="17">
        <v>1</v>
      </c>
      <c r="F11" s="18" t="s">
        <v>56</v>
      </c>
      <c r="G11" s="15">
        <v>122</v>
      </c>
      <c r="H11" s="19" t="s">
        <v>41</v>
      </c>
      <c r="I11" s="37" t="s">
        <v>42</v>
      </c>
      <c r="J11" s="38" t="s">
        <v>43</v>
      </c>
      <c r="K11" s="19" t="s">
        <v>27</v>
      </c>
      <c r="L11" s="38">
        <v>13933519005</v>
      </c>
      <c r="M11" s="19" t="s">
        <v>28</v>
      </c>
      <c r="N11" s="39">
        <f>0.1*122*5</f>
        <v>61.00000000000001</v>
      </c>
      <c r="O11" s="37" t="s">
        <v>29</v>
      </c>
      <c r="P11" s="14"/>
    </row>
    <row r="12" spans="1:16" s="1" customFormat="1" ht="24.75" customHeight="1">
      <c r="A12" s="14">
        <v>8</v>
      </c>
      <c r="B12" s="15" t="s">
        <v>48</v>
      </c>
      <c r="C12" s="15" t="s">
        <v>49</v>
      </c>
      <c r="D12" s="16" t="s">
        <v>50</v>
      </c>
      <c r="E12" s="17">
        <v>2</v>
      </c>
      <c r="F12" s="18" t="s">
        <v>57</v>
      </c>
      <c r="G12" s="15">
        <v>60</v>
      </c>
      <c r="H12" s="19" t="s">
        <v>58</v>
      </c>
      <c r="I12" s="37" t="s">
        <v>53</v>
      </c>
      <c r="J12" s="38" t="s">
        <v>26</v>
      </c>
      <c r="K12" s="19" t="s">
        <v>27</v>
      </c>
      <c r="L12" s="38">
        <v>13933519005</v>
      </c>
      <c r="M12" s="19" t="s">
        <v>28</v>
      </c>
      <c r="N12" s="40">
        <f>0.18*60*10</f>
        <v>107.99999999999999</v>
      </c>
      <c r="O12" s="37" t="s">
        <v>29</v>
      </c>
      <c r="P12" s="14"/>
    </row>
    <row r="13" spans="1:16" s="1" customFormat="1" ht="24.75" customHeight="1">
      <c r="A13" s="14">
        <v>9</v>
      </c>
      <c r="B13" s="15" t="s">
        <v>20</v>
      </c>
      <c r="C13" s="15" t="s">
        <v>21</v>
      </c>
      <c r="D13" s="16" t="s">
        <v>22</v>
      </c>
      <c r="E13" s="17">
        <v>4</v>
      </c>
      <c r="F13" s="18" t="s">
        <v>59</v>
      </c>
      <c r="G13" s="15">
        <v>59</v>
      </c>
      <c r="H13" s="19" t="s">
        <v>60</v>
      </c>
      <c r="I13" s="37" t="s">
        <v>25</v>
      </c>
      <c r="J13" s="38" t="s">
        <v>26</v>
      </c>
      <c r="K13" s="19" t="s">
        <v>27</v>
      </c>
      <c r="L13" s="38">
        <v>13933519005</v>
      </c>
      <c r="M13" s="19" t="s">
        <v>28</v>
      </c>
      <c r="N13" s="39">
        <f>0.1*59*20</f>
        <v>118</v>
      </c>
      <c r="O13" s="37" t="s">
        <v>29</v>
      </c>
      <c r="P13" s="14"/>
    </row>
    <row r="14" spans="1:16" s="1" customFormat="1" ht="24.75" customHeight="1">
      <c r="A14" s="14">
        <v>10</v>
      </c>
      <c r="B14" s="15" t="s">
        <v>48</v>
      </c>
      <c r="C14" s="15" t="s">
        <v>49</v>
      </c>
      <c r="D14" s="16" t="s">
        <v>50</v>
      </c>
      <c r="E14" s="17">
        <v>2</v>
      </c>
      <c r="F14" s="18" t="s">
        <v>61</v>
      </c>
      <c r="G14" s="15">
        <v>59</v>
      </c>
      <c r="H14" s="19" t="s">
        <v>62</v>
      </c>
      <c r="I14" s="37" t="s">
        <v>53</v>
      </c>
      <c r="J14" s="38" t="s">
        <v>26</v>
      </c>
      <c r="K14" s="19" t="s">
        <v>27</v>
      </c>
      <c r="L14" s="38">
        <v>13933519005</v>
      </c>
      <c r="M14" s="19" t="s">
        <v>28</v>
      </c>
      <c r="N14" s="40">
        <f>0.18*59*10</f>
        <v>106.19999999999999</v>
      </c>
      <c r="O14" s="37" t="s">
        <v>29</v>
      </c>
      <c r="P14" s="14"/>
    </row>
    <row r="15" spans="1:16" s="2" customFormat="1" ht="24.75" customHeight="1">
      <c r="A15" s="20">
        <v>11</v>
      </c>
      <c r="B15" s="21" t="s">
        <v>63</v>
      </c>
      <c r="C15" s="21" t="s">
        <v>64</v>
      </c>
      <c r="D15" s="22" t="s">
        <v>50</v>
      </c>
      <c r="E15" s="23">
        <v>1</v>
      </c>
      <c r="F15" s="24" t="s">
        <v>65</v>
      </c>
      <c r="G15" s="21">
        <v>57</v>
      </c>
      <c r="H15" s="25" t="s">
        <v>66</v>
      </c>
      <c r="I15" s="37" t="s">
        <v>67</v>
      </c>
      <c r="J15" s="41" t="s">
        <v>26</v>
      </c>
      <c r="K15" s="37" t="s">
        <v>68</v>
      </c>
      <c r="L15" s="41">
        <v>13103352817</v>
      </c>
      <c r="M15" s="25" t="s">
        <v>69</v>
      </c>
      <c r="N15" s="37" t="s">
        <v>70</v>
      </c>
      <c r="O15" s="37" t="s">
        <v>71</v>
      </c>
      <c r="P15" s="20"/>
    </row>
    <row r="16" spans="1:16" s="3" customFormat="1" ht="24.75" customHeight="1">
      <c r="A16" s="20">
        <v>12</v>
      </c>
      <c r="B16" s="21" t="s">
        <v>72</v>
      </c>
      <c r="C16" s="21" t="s">
        <v>73</v>
      </c>
      <c r="D16" s="22" t="s">
        <v>22</v>
      </c>
      <c r="E16" s="23">
        <v>4</v>
      </c>
      <c r="F16" s="24" t="s">
        <v>65</v>
      </c>
      <c r="G16" s="21">
        <v>57</v>
      </c>
      <c r="H16" s="25" t="s">
        <v>46</v>
      </c>
      <c r="I16" s="37" t="s">
        <v>74</v>
      </c>
      <c r="J16" s="41" t="s">
        <v>26</v>
      </c>
      <c r="K16" s="37" t="s">
        <v>68</v>
      </c>
      <c r="L16" s="41">
        <v>13103352817</v>
      </c>
      <c r="M16" s="25" t="s">
        <v>75</v>
      </c>
      <c r="N16" s="37" t="s">
        <v>76</v>
      </c>
      <c r="O16" s="37" t="s">
        <v>71</v>
      </c>
      <c r="P16" s="20"/>
    </row>
    <row r="17" spans="1:16" s="4" customFormat="1" ht="24.75" customHeight="1">
      <c r="A17" s="14">
        <v>13</v>
      </c>
      <c r="B17" s="21" t="s">
        <v>77</v>
      </c>
      <c r="C17" s="21" t="s">
        <v>78</v>
      </c>
      <c r="D17" s="16" t="s">
        <v>50</v>
      </c>
      <c r="E17" s="23">
        <v>2</v>
      </c>
      <c r="F17" s="24" t="s">
        <v>61</v>
      </c>
      <c r="G17" s="21">
        <v>59</v>
      </c>
      <c r="H17" s="25" t="s">
        <v>79</v>
      </c>
      <c r="I17" s="37" t="s">
        <v>74</v>
      </c>
      <c r="J17" s="38" t="s">
        <v>26</v>
      </c>
      <c r="K17" s="37" t="s">
        <v>80</v>
      </c>
      <c r="L17" s="14">
        <v>15133548751</v>
      </c>
      <c r="M17" s="25" t="s">
        <v>81</v>
      </c>
      <c r="N17" s="37" t="s">
        <v>82</v>
      </c>
      <c r="O17" s="37" t="s">
        <v>71</v>
      </c>
      <c r="P17" s="14"/>
    </row>
    <row r="18" spans="1:16" s="3" customFormat="1" ht="24.75" customHeight="1">
      <c r="A18" s="20">
        <v>14</v>
      </c>
      <c r="B18" s="21" t="s">
        <v>83</v>
      </c>
      <c r="C18" s="21" t="s">
        <v>84</v>
      </c>
      <c r="D18" s="22" t="s">
        <v>22</v>
      </c>
      <c r="E18" s="23">
        <v>9</v>
      </c>
      <c r="F18" s="24" t="s">
        <v>85</v>
      </c>
      <c r="G18" s="21">
        <v>54</v>
      </c>
      <c r="H18" s="25" t="s">
        <v>86</v>
      </c>
      <c r="I18" s="37" t="s">
        <v>87</v>
      </c>
      <c r="J18" s="41" t="s">
        <v>26</v>
      </c>
      <c r="K18" s="20" t="s">
        <v>88</v>
      </c>
      <c r="L18" s="41">
        <v>13473843536</v>
      </c>
      <c r="M18" s="25" t="s">
        <v>88</v>
      </c>
      <c r="N18" s="37" t="s">
        <v>89</v>
      </c>
      <c r="O18" s="37" t="s">
        <v>90</v>
      </c>
      <c r="P18" s="20"/>
    </row>
    <row r="19" spans="1:16" s="3" customFormat="1" ht="24.75" customHeight="1">
      <c r="A19" s="20">
        <v>15</v>
      </c>
      <c r="B19" s="21" t="s">
        <v>37</v>
      </c>
      <c r="C19" s="21" t="s">
        <v>38</v>
      </c>
      <c r="D19" s="22" t="s">
        <v>39</v>
      </c>
      <c r="E19" s="23">
        <v>1</v>
      </c>
      <c r="F19" s="24" t="s">
        <v>85</v>
      </c>
      <c r="G19" s="21">
        <v>54</v>
      </c>
      <c r="H19" s="25" t="s">
        <v>41</v>
      </c>
      <c r="I19" s="37" t="s">
        <v>91</v>
      </c>
      <c r="J19" s="41" t="s">
        <v>43</v>
      </c>
      <c r="K19" s="37" t="s">
        <v>92</v>
      </c>
      <c r="L19" s="41">
        <v>13722572157</v>
      </c>
      <c r="M19" s="25" t="s">
        <v>92</v>
      </c>
      <c r="N19" s="37" t="s">
        <v>93</v>
      </c>
      <c r="O19" s="37" t="s">
        <v>90</v>
      </c>
      <c r="P19" s="20"/>
    </row>
    <row r="20" spans="1:16" s="5" customFormat="1" ht="24.75" customHeight="1">
      <c r="A20" s="20">
        <v>16</v>
      </c>
      <c r="B20" s="21" t="s">
        <v>94</v>
      </c>
      <c r="C20" s="21" t="s">
        <v>95</v>
      </c>
      <c r="D20" s="22" t="s">
        <v>50</v>
      </c>
      <c r="E20" s="23">
        <v>1</v>
      </c>
      <c r="F20" s="24" t="s">
        <v>96</v>
      </c>
      <c r="G20" s="21">
        <v>59</v>
      </c>
      <c r="H20" s="25" t="s">
        <v>97</v>
      </c>
      <c r="I20" s="37" t="s">
        <v>98</v>
      </c>
      <c r="J20" s="41" t="s">
        <v>26</v>
      </c>
      <c r="K20" s="37" t="s">
        <v>99</v>
      </c>
      <c r="L20" s="41">
        <v>15383883815</v>
      </c>
      <c r="M20" s="25" t="s">
        <v>100</v>
      </c>
      <c r="N20" s="37" t="s">
        <v>101</v>
      </c>
      <c r="O20" s="37" t="s">
        <v>90</v>
      </c>
      <c r="P20" s="20"/>
    </row>
    <row r="21" spans="1:16" s="5" customFormat="1" ht="24.75" customHeight="1">
      <c r="A21" s="20">
        <v>17</v>
      </c>
      <c r="B21" s="21" t="s">
        <v>72</v>
      </c>
      <c r="C21" s="21" t="s">
        <v>73</v>
      </c>
      <c r="D21" s="22" t="s">
        <v>22</v>
      </c>
      <c r="E21" s="23">
        <v>4</v>
      </c>
      <c r="F21" s="24" t="s">
        <v>96</v>
      </c>
      <c r="G21" s="21">
        <v>59</v>
      </c>
      <c r="H21" s="25" t="s">
        <v>24</v>
      </c>
      <c r="I21" s="20" t="s">
        <v>74</v>
      </c>
      <c r="J21" s="41" t="s">
        <v>26</v>
      </c>
      <c r="K21" s="37" t="s">
        <v>68</v>
      </c>
      <c r="L21" s="41">
        <v>13103352817</v>
      </c>
      <c r="M21" s="25" t="s">
        <v>75</v>
      </c>
      <c r="N21" s="37" t="s">
        <v>102</v>
      </c>
      <c r="O21" s="37" t="s">
        <v>71</v>
      </c>
      <c r="P21" s="20"/>
    </row>
    <row r="22" spans="1:16" s="5" customFormat="1" ht="24.75" customHeight="1">
      <c r="A22" s="20">
        <v>18</v>
      </c>
      <c r="B22" s="21" t="s">
        <v>63</v>
      </c>
      <c r="C22" s="21" t="s">
        <v>64</v>
      </c>
      <c r="D22" s="22" t="s">
        <v>50</v>
      </c>
      <c r="E22" s="23">
        <v>1</v>
      </c>
      <c r="F22" s="24" t="s">
        <v>96</v>
      </c>
      <c r="G22" s="21">
        <v>59</v>
      </c>
      <c r="H22" s="25" t="s">
        <v>103</v>
      </c>
      <c r="I22" s="37" t="s">
        <v>67</v>
      </c>
      <c r="J22" s="41" t="s">
        <v>26</v>
      </c>
      <c r="K22" s="37" t="s">
        <v>68</v>
      </c>
      <c r="L22" s="41">
        <v>13103352817</v>
      </c>
      <c r="M22" s="25" t="s">
        <v>69</v>
      </c>
      <c r="N22" s="37" t="s">
        <v>101</v>
      </c>
      <c r="O22" s="37" t="s">
        <v>71</v>
      </c>
      <c r="P22" s="20"/>
    </row>
    <row r="23" spans="1:16" s="3" customFormat="1" ht="24.75" customHeight="1">
      <c r="A23" s="20">
        <v>19</v>
      </c>
      <c r="B23" s="21" t="s">
        <v>104</v>
      </c>
      <c r="C23" s="15" t="s">
        <v>105</v>
      </c>
      <c r="D23" s="22" t="s">
        <v>50</v>
      </c>
      <c r="E23" s="23">
        <v>1</v>
      </c>
      <c r="F23" s="24" t="s">
        <v>96</v>
      </c>
      <c r="G23" s="21">
        <v>59</v>
      </c>
      <c r="H23" s="25" t="s">
        <v>106</v>
      </c>
      <c r="I23" s="37" t="s">
        <v>107</v>
      </c>
      <c r="J23" s="41" t="s">
        <v>26</v>
      </c>
      <c r="K23" s="37" t="s">
        <v>108</v>
      </c>
      <c r="L23" s="41">
        <v>13833551823</v>
      </c>
      <c r="M23" s="25" t="s">
        <v>109</v>
      </c>
      <c r="N23" s="37" t="s">
        <v>101</v>
      </c>
      <c r="O23" s="37" t="s">
        <v>90</v>
      </c>
      <c r="P23" s="20"/>
    </row>
    <row r="24" spans="1:16" s="3" customFormat="1" ht="24.75" customHeight="1">
      <c r="A24" s="20">
        <v>20</v>
      </c>
      <c r="B24" s="21" t="s">
        <v>110</v>
      </c>
      <c r="C24" s="15" t="s">
        <v>111</v>
      </c>
      <c r="D24" s="21" t="s">
        <v>32</v>
      </c>
      <c r="E24" s="23">
        <v>1</v>
      </c>
      <c r="F24" s="24" t="s">
        <v>96</v>
      </c>
      <c r="G24" s="21">
        <v>59</v>
      </c>
      <c r="H24" s="25" t="s">
        <v>112</v>
      </c>
      <c r="I24" s="37" t="s">
        <v>113</v>
      </c>
      <c r="J24" s="41" t="s">
        <v>26</v>
      </c>
      <c r="K24" s="37" t="s">
        <v>114</v>
      </c>
      <c r="L24" s="41">
        <v>13780586232</v>
      </c>
      <c r="M24" s="25" t="s">
        <v>115</v>
      </c>
      <c r="N24" s="37" t="s">
        <v>116</v>
      </c>
      <c r="O24" s="37" t="s">
        <v>90</v>
      </c>
      <c r="P24" s="20"/>
    </row>
    <row r="25" spans="1:16" s="3" customFormat="1" ht="24.75" customHeight="1">
      <c r="A25" s="20">
        <v>21</v>
      </c>
      <c r="B25" s="21" t="s">
        <v>54</v>
      </c>
      <c r="C25" s="15" t="s">
        <v>55</v>
      </c>
      <c r="D25" s="22" t="s">
        <v>39</v>
      </c>
      <c r="E25" s="23">
        <v>1</v>
      </c>
      <c r="F25" s="24" t="s">
        <v>117</v>
      </c>
      <c r="G25" s="21">
        <v>116</v>
      </c>
      <c r="H25" s="25" t="s">
        <v>41</v>
      </c>
      <c r="I25" s="37" t="s">
        <v>118</v>
      </c>
      <c r="J25" s="41" t="s">
        <v>43</v>
      </c>
      <c r="K25" s="37" t="s">
        <v>108</v>
      </c>
      <c r="L25" s="41">
        <v>13833551823</v>
      </c>
      <c r="M25" s="25" t="s">
        <v>108</v>
      </c>
      <c r="N25" s="37" t="s">
        <v>119</v>
      </c>
      <c r="O25" s="37" t="s">
        <v>90</v>
      </c>
      <c r="P25" s="20"/>
    </row>
    <row r="26" spans="1:16" s="3" customFormat="1" ht="24.75" customHeight="1">
      <c r="A26" s="20">
        <v>22</v>
      </c>
      <c r="B26" s="21" t="s">
        <v>110</v>
      </c>
      <c r="C26" s="15" t="s">
        <v>111</v>
      </c>
      <c r="D26" s="21" t="s">
        <v>32</v>
      </c>
      <c r="E26" s="23">
        <v>1</v>
      </c>
      <c r="F26" s="24" t="s">
        <v>65</v>
      </c>
      <c r="G26" s="21">
        <v>57</v>
      </c>
      <c r="H26" s="25" t="s">
        <v>41</v>
      </c>
      <c r="I26" s="37" t="s">
        <v>113</v>
      </c>
      <c r="J26" s="41" t="s">
        <v>26</v>
      </c>
      <c r="K26" s="37" t="s">
        <v>114</v>
      </c>
      <c r="L26" s="41">
        <v>13780586232</v>
      </c>
      <c r="M26" s="25" t="s">
        <v>115</v>
      </c>
      <c r="N26" s="37" t="s">
        <v>120</v>
      </c>
      <c r="O26" s="37" t="s">
        <v>90</v>
      </c>
      <c r="P26" s="20"/>
    </row>
    <row r="27" spans="1:16" s="3" customFormat="1" ht="24.75" customHeight="1">
      <c r="A27" s="20">
        <v>23</v>
      </c>
      <c r="B27" s="21" t="s">
        <v>104</v>
      </c>
      <c r="C27" s="15" t="s">
        <v>105</v>
      </c>
      <c r="D27" s="22" t="s">
        <v>50</v>
      </c>
      <c r="E27" s="23">
        <v>1</v>
      </c>
      <c r="F27" s="24" t="s">
        <v>65</v>
      </c>
      <c r="G27" s="21">
        <v>57</v>
      </c>
      <c r="H27" s="25" t="s">
        <v>121</v>
      </c>
      <c r="I27" s="37" t="s">
        <v>122</v>
      </c>
      <c r="J27" s="41" t="s">
        <v>26</v>
      </c>
      <c r="K27" s="37" t="s">
        <v>108</v>
      </c>
      <c r="L27" s="41">
        <v>13833551823</v>
      </c>
      <c r="M27" s="25" t="s">
        <v>109</v>
      </c>
      <c r="N27" s="37" t="s">
        <v>70</v>
      </c>
      <c r="O27" s="37" t="s">
        <v>90</v>
      </c>
      <c r="P27" s="20"/>
    </row>
    <row r="28" spans="1:16" s="3" customFormat="1" ht="24.75" customHeight="1">
      <c r="A28" s="20">
        <v>24</v>
      </c>
      <c r="B28" s="21" t="s">
        <v>94</v>
      </c>
      <c r="C28" s="21" t="s">
        <v>95</v>
      </c>
      <c r="D28" s="22" t="s">
        <v>50</v>
      </c>
      <c r="E28" s="23">
        <v>1</v>
      </c>
      <c r="F28" s="24" t="s">
        <v>65</v>
      </c>
      <c r="G28" s="21">
        <v>57</v>
      </c>
      <c r="H28" s="25" t="s">
        <v>123</v>
      </c>
      <c r="I28" s="37" t="s">
        <v>122</v>
      </c>
      <c r="J28" s="41" t="s">
        <v>26</v>
      </c>
      <c r="K28" s="37" t="s">
        <v>99</v>
      </c>
      <c r="L28" s="41">
        <v>15383883815</v>
      </c>
      <c r="M28" s="25" t="s">
        <v>100</v>
      </c>
      <c r="N28" s="37" t="s">
        <v>70</v>
      </c>
      <c r="O28" s="37" t="s">
        <v>90</v>
      </c>
      <c r="P28" s="20"/>
    </row>
    <row r="29" spans="1:16" s="1" customFormat="1" ht="24.75" customHeight="1">
      <c r="A29" s="14">
        <v>25</v>
      </c>
      <c r="B29" s="21" t="s">
        <v>124</v>
      </c>
      <c r="C29" s="21" t="s">
        <v>125</v>
      </c>
      <c r="D29" s="16" t="s">
        <v>22</v>
      </c>
      <c r="E29" s="23">
        <v>2</v>
      </c>
      <c r="F29" s="24" t="s">
        <v>51</v>
      </c>
      <c r="G29" s="21">
        <v>62</v>
      </c>
      <c r="H29" s="25" t="s">
        <v>126</v>
      </c>
      <c r="I29" s="14" t="s">
        <v>127</v>
      </c>
      <c r="J29" s="38" t="s">
        <v>26</v>
      </c>
      <c r="K29" s="42" t="s">
        <v>128</v>
      </c>
      <c r="L29" s="14">
        <v>13933674805</v>
      </c>
      <c r="M29" s="25" t="s">
        <v>129</v>
      </c>
      <c r="N29" s="37" t="s">
        <v>130</v>
      </c>
      <c r="O29" s="37" t="s">
        <v>131</v>
      </c>
      <c r="P29" s="14">
        <f>0.12*G29*10</f>
        <v>74.39999999999999</v>
      </c>
    </row>
    <row r="30" spans="1:16" s="1" customFormat="1" ht="24.75" customHeight="1">
      <c r="A30" s="14">
        <v>26</v>
      </c>
      <c r="B30" s="21" t="s">
        <v>124</v>
      </c>
      <c r="C30" s="21" t="s">
        <v>125</v>
      </c>
      <c r="D30" s="16" t="s">
        <v>22</v>
      </c>
      <c r="E30" s="23">
        <v>2</v>
      </c>
      <c r="F30" s="24" t="s">
        <v>57</v>
      </c>
      <c r="G30" s="21">
        <v>60</v>
      </c>
      <c r="H30" s="25" t="s">
        <v>52</v>
      </c>
      <c r="I30" s="14" t="s">
        <v>127</v>
      </c>
      <c r="J30" s="38" t="s">
        <v>26</v>
      </c>
      <c r="K30" s="42" t="s">
        <v>128</v>
      </c>
      <c r="L30" s="14">
        <v>13933674805</v>
      </c>
      <c r="M30" s="25" t="s">
        <v>129</v>
      </c>
      <c r="N30" s="37" t="s">
        <v>132</v>
      </c>
      <c r="O30" s="37" t="s">
        <v>131</v>
      </c>
      <c r="P30" s="14">
        <f>0.12*G30*10</f>
        <v>72</v>
      </c>
    </row>
    <row r="31" spans="1:16" s="1" customFormat="1" ht="24.75" customHeight="1">
      <c r="A31" s="14">
        <v>27</v>
      </c>
      <c r="B31" s="21" t="s">
        <v>133</v>
      </c>
      <c r="C31" s="21" t="s">
        <v>134</v>
      </c>
      <c r="D31" s="16" t="s">
        <v>22</v>
      </c>
      <c r="E31" s="23">
        <v>4</v>
      </c>
      <c r="F31" s="24" t="s">
        <v>135</v>
      </c>
      <c r="G31" s="21">
        <v>56</v>
      </c>
      <c r="H31" s="25" t="s">
        <v>136</v>
      </c>
      <c r="I31" s="14" t="s">
        <v>127</v>
      </c>
      <c r="J31" s="38" t="s">
        <v>26</v>
      </c>
      <c r="K31" s="42" t="s">
        <v>128</v>
      </c>
      <c r="L31" s="14">
        <v>13933674805</v>
      </c>
      <c r="M31" s="25" t="s">
        <v>129</v>
      </c>
      <c r="N31" s="37" t="s">
        <v>137</v>
      </c>
      <c r="O31" s="37" t="s">
        <v>131</v>
      </c>
      <c r="P31" s="14">
        <f>0.12*G31*20</f>
        <v>134.4</v>
      </c>
    </row>
    <row r="32" spans="1:16" s="1" customFormat="1" ht="24.75" customHeight="1">
      <c r="A32" s="14">
        <v>28</v>
      </c>
      <c r="B32" s="21" t="s">
        <v>133</v>
      </c>
      <c r="C32" s="21" t="s">
        <v>134</v>
      </c>
      <c r="D32" s="16" t="s">
        <v>22</v>
      </c>
      <c r="E32" s="23">
        <v>4</v>
      </c>
      <c r="F32" s="24" t="s">
        <v>138</v>
      </c>
      <c r="G32" s="21">
        <v>55</v>
      </c>
      <c r="H32" s="25" t="s">
        <v>139</v>
      </c>
      <c r="I32" s="14" t="s">
        <v>127</v>
      </c>
      <c r="J32" s="38" t="s">
        <v>26</v>
      </c>
      <c r="K32" s="42" t="s">
        <v>128</v>
      </c>
      <c r="L32" s="14">
        <v>13933674805</v>
      </c>
      <c r="M32" s="25" t="s">
        <v>129</v>
      </c>
      <c r="N32" s="37" t="s">
        <v>140</v>
      </c>
      <c r="O32" s="37" t="s">
        <v>131</v>
      </c>
      <c r="P32" s="14">
        <f>0.12*G32*20</f>
        <v>132</v>
      </c>
    </row>
    <row r="33" spans="1:16" s="1" customFormat="1" ht="24.75" customHeight="1">
      <c r="A33" s="14">
        <v>29</v>
      </c>
      <c r="B33" s="21" t="s">
        <v>141</v>
      </c>
      <c r="C33" s="21" t="s">
        <v>142</v>
      </c>
      <c r="D33" s="16" t="s">
        <v>50</v>
      </c>
      <c r="E33" s="23">
        <v>3</v>
      </c>
      <c r="F33" s="24" t="s">
        <v>143</v>
      </c>
      <c r="G33" s="21">
        <v>69</v>
      </c>
      <c r="H33" s="25" t="s">
        <v>144</v>
      </c>
      <c r="I33" s="37" t="s">
        <v>145</v>
      </c>
      <c r="J33" s="38" t="s">
        <v>26</v>
      </c>
      <c r="K33" s="42" t="s">
        <v>146</v>
      </c>
      <c r="L33" s="14">
        <v>13483397770</v>
      </c>
      <c r="M33" s="25" t="s">
        <v>147</v>
      </c>
      <c r="N33" s="37" t="s">
        <v>148</v>
      </c>
      <c r="O33" s="37" t="s">
        <v>131</v>
      </c>
      <c r="P33" s="14">
        <f>0.18*G33*15</f>
        <v>186.3</v>
      </c>
    </row>
    <row r="34" spans="1:16" s="1" customFormat="1" ht="24.75" customHeight="1">
      <c r="A34" s="14">
        <v>30</v>
      </c>
      <c r="B34" s="21" t="s">
        <v>133</v>
      </c>
      <c r="C34" s="21" t="s">
        <v>134</v>
      </c>
      <c r="D34" s="16" t="s">
        <v>22</v>
      </c>
      <c r="E34" s="23">
        <v>4</v>
      </c>
      <c r="F34" s="24" t="s">
        <v>143</v>
      </c>
      <c r="G34" s="21">
        <v>69</v>
      </c>
      <c r="H34" s="25" t="s">
        <v>149</v>
      </c>
      <c r="I34" s="14" t="s">
        <v>127</v>
      </c>
      <c r="J34" s="38" t="s">
        <v>26</v>
      </c>
      <c r="K34" s="42" t="s">
        <v>128</v>
      </c>
      <c r="L34" s="14">
        <v>13933674805</v>
      </c>
      <c r="M34" s="25" t="s">
        <v>129</v>
      </c>
      <c r="N34" s="37" t="s">
        <v>150</v>
      </c>
      <c r="O34" s="37" t="s">
        <v>131</v>
      </c>
      <c r="P34" s="14">
        <f>0.12*G34*20</f>
        <v>165.6</v>
      </c>
    </row>
    <row r="35" spans="1:16" s="1" customFormat="1" ht="24.75" customHeight="1">
      <c r="A35" s="14">
        <v>31</v>
      </c>
      <c r="B35" s="21" t="s">
        <v>151</v>
      </c>
      <c r="C35" s="21" t="s">
        <v>125</v>
      </c>
      <c r="D35" s="16" t="s">
        <v>22</v>
      </c>
      <c r="E35" s="23">
        <v>1</v>
      </c>
      <c r="F35" s="24" t="s">
        <v>152</v>
      </c>
      <c r="G35" s="21">
        <v>78</v>
      </c>
      <c r="H35" s="25" t="s">
        <v>153</v>
      </c>
      <c r="I35" s="14" t="s">
        <v>127</v>
      </c>
      <c r="J35" s="38" t="s">
        <v>26</v>
      </c>
      <c r="K35" s="42" t="s">
        <v>128</v>
      </c>
      <c r="L35" s="14">
        <v>13933674805</v>
      </c>
      <c r="M35" s="25" t="s">
        <v>129</v>
      </c>
      <c r="N35" s="37" t="s">
        <v>154</v>
      </c>
      <c r="O35" s="37" t="s">
        <v>131</v>
      </c>
      <c r="P35" s="14">
        <f>0.12*G35*5</f>
        <v>46.8</v>
      </c>
    </row>
    <row r="36" spans="1:16" s="1" customFormat="1" ht="24.75" customHeight="1">
      <c r="A36" s="14">
        <v>32</v>
      </c>
      <c r="B36" s="21" t="s">
        <v>155</v>
      </c>
      <c r="C36" s="21" t="s">
        <v>156</v>
      </c>
      <c r="D36" s="16" t="s">
        <v>22</v>
      </c>
      <c r="E36" s="23">
        <v>4</v>
      </c>
      <c r="F36" s="24" t="s">
        <v>157</v>
      </c>
      <c r="G36" s="58">
        <v>120</v>
      </c>
      <c r="H36" s="59" t="s">
        <v>158</v>
      </c>
      <c r="I36" s="60" t="s">
        <v>159</v>
      </c>
      <c r="J36" s="38" t="s">
        <v>26</v>
      </c>
      <c r="K36" s="63" t="s">
        <v>160</v>
      </c>
      <c r="L36" s="61">
        <v>13293169981</v>
      </c>
      <c r="M36" s="62" t="s">
        <v>161</v>
      </c>
      <c r="N36" s="63" t="s">
        <v>162</v>
      </c>
      <c r="O36" s="63" t="s">
        <v>163</v>
      </c>
      <c r="P36" s="61"/>
    </row>
    <row r="37" spans="1:16" s="1" customFormat="1" ht="24.75" customHeight="1">
      <c r="A37" s="14">
        <v>33</v>
      </c>
      <c r="B37" s="21" t="s">
        <v>164</v>
      </c>
      <c r="C37" s="21" t="s">
        <v>165</v>
      </c>
      <c r="D37" s="16" t="s">
        <v>39</v>
      </c>
      <c r="E37" s="23">
        <v>2</v>
      </c>
      <c r="F37" s="24" t="s">
        <v>157</v>
      </c>
      <c r="G37" s="58">
        <v>120</v>
      </c>
      <c r="H37" s="59" t="s">
        <v>166</v>
      </c>
      <c r="I37" s="60" t="s">
        <v>167</v>
      </c>
      <c r="J37" s="38" t="s">
        <v>26</v>
      </c>
      <c r="K37" s="63" t="s">
        <v>168</v>
      </c>
      <c r="L37" s="61">
        <v>13292329923</v>
      </c>
      <c r="M37" s="62" t="s">
        <v>169</v>
      </c>
      <c r="N37" s="63" t="s">
        <v>170</v>
      </c>
      <c r="O37" s="63" t="s">
        <v>163</v>
      </c>
      <c r="P37" s="61"/>
    </row>
    <row r="38" spans="1:16" s="1" customFormat="1" ht="24.75" customHeight="1">
      <c r="A38" s="14">
        <v>34</v>
      </c>
      <c r="B38" s="21" t="s">
        <v>37</v>
      </c>
      <c r="C38" s="21" t="s">
        <v>38</v>
      </c>
      <c r="D38" s="16" t="s">
        <v>39</v>
      </c>
      <c r="E38" s="23">
        <v>1</v>
      </c>
      <c r="F38" s="24" t="s">
        <v>157</v>
      </c>
      <c r="G38" s="58">
        <v>120</v>
      </c>
      <c r="H38" s="59" t="s">
        <v>41</v>
      </c>
      <c r="I38" s="60" t="s">
        <v>171</v>
      </c>
      <c r="J38" s="38" t="s">
        <v>43</v>
      </c>
      <c r="K38" s="63" t="s">
        <v>172</v>
      </c>
      <c r="L38" s="61">
        <v>13603358174</v>
      </c>
      <c r="M38" s="62" t="s">
        <v>172</v>
      </c>
      <c r="N38" s="63" t="s">
        <v>173</v>
      </c>
      <c r="O38" s="63" t="s">
        <v>163</v>
      </c>
      <c r="P38" s="61"/>
    </row>
    <row r="39" spans="1:16" s="1" customFormat="1" ht="24.75" customHeight="1">
      <c r="A39" s="14">
        <v>35</v>
      </c>
      <c r="B39" s="21" t="s">
        <v>174</v>
      </c>
      <c r="C39" s="21" t="s">
        <v>175</v>
      </c>
      <c r="D39" s="16" t="s">
        <v>176</v>
      </c>
      <c r="E39" s="23">
        <v>1</v>
      </c>
      <c r="F39" s="24" t="s">
        <v>157</v>
      </c>
      <c r="G39" s="58">
        <v>120</v>
      </c>
      <c r="H39" s="59" t="s">
        <v>177</v>
      </c>
      <c r="I39" s="60" t="s">
        <v>178</v>
      </c>
      <c r="J39" s="38" t="s">
        <v>43</v>
      </c>
      <c r="K39" s="63" t="s">
        <v>168</v>
      </c>
      <c r="L39" s="61">
        <v>13292329923</v>
      </c>
      <c r="M39" s="62" t="s">
        <v>169</v>
      </c>
      <c r="N39" s="63" t="s">
        <v>179</v>
      </c>
      <c r="O39" s="63" t="s">
        <v>163</v>
      </c>
      <c r="P39" s="61"/>
    </row>
    <row r="40" spans="1:16" s="1" customFormat="1" ht="24.75" customHeight="1">
      <c r="A40" s="14">
        <v>36</v>
      </c>
      <c r="B40" s="21" t="s">
        <v>180</v>
      </c>
      <c r="C40" s="21" t="s">
        <v>181</v>
      </c>
      <c r="D40" s="16" t="s">
        <v>50</v>
      </c>
      <c r="E40" s="23">
        <v>1</v>
      </c>
      <c r="F40" s="24" t="s">
        <v>157</v>
      </c>
      <c r="G40" s="58">
        <v>120</v>
      </c>
      <c r="H40" s="59" t="s">
        <v>182</v>
      </c>
      <c r="I40" s="60" t="s">
        <v>171</v>
      </c>
      <c r="J40" s="38" t="s">
        <v>26</v>
      </c>
      <c r="K40" s="63" t="s">
        <v>183</v>
      </c>
      <c r="L40" s="61">
        <v>13933652197</v>
      </c>
      <c r="M40" s="62" t="s">
        <v>184</v>
      </c>
      <c r="N40" s="63" t="s">
        <v>185</v>
      </c>
      <c r="O40" s="63" t="s">
        <v>163</v>
      </c>
      <c r="P40" s="61"/>
    </row>
    <row r="41" spans="1:16" s="1" customFormat="1" ht="24.75" customHeight="1">
      <c r="A41" s="14">
        <v>37</v>
      </c>
      <c r="B41" s="21" t="s">
        <v>186</v>
      </c>
      <c r="C41" s="21" t="s">
        <v>187</v>
      </c>
      <c r="D41" s="16" t="s">
        <v>22</v>
      </c>
      <c r="E41" s="23">
        <v>12</v>
      </c>
      <c r="F41" s="24" t="s">
        <v>157</v>
      </c>
      <c r="G41" s="58">
        <v>20</v>
      </c>
      <c r="H41" s="59" t="s">
        <v>188</v>
      </c>
      <c r="I41" s="60" t="s">
        <v>178</v>
      </c>
      <c r="J41" s="38" t="s">
        <v>43</v>
      </c>
      <c r="K41" s="63" t="s">
        <v>168</v>
      </c>
      <c r="L41" s="61">
        <v>13292329923</v>
      </c>
      <c r="M41" s="62" t="s">
        <v>169</v>
      </c>
      <c r="N41" s="63" t="s">
        <v>189</v>
      </c>
      <c r="O41" s="63" t="s">
        <v>163</v>
      </c>
      <c r="P41" s="61"/>
    </row>
    <row r="42" spans="1:16" s="1" customFormat="1" ht="24.75" customHeight="1">
      <c r="A42" s="14">
        <v>38</v>
      </c>
      <c r="B42" s="21" t="s">
        <v>54</v>
      </c>
      <c r="C42" s="21" t="s">
        <v>55</v>
      </c>
      <c r="D42" s="16" t="s">
        <v>39</v>
      </c>
      <c r="E42" s="23">
        <v>1</v>
      </c>
      <c r="F42" s="24" t="s">
        <v>190</v>
      </c>
      <c r="G42" s="58">
        <v>111</v>
      </c>
      <c r="H42" s="59" t="s">
        <v>191</v>
      </c>
      <c r="I42" s="60" t="s">
        <v>171</v>
      </c>
      <c r="J42" s="38" t="s">
        <v>43</v>
      </c>
      <c r="K42" s="63" t="s">
        <v>172</v>
      </c>
      <c r="L42" s="61">
        <v>13603358174</v>
      </c>
      <c r="M42" s="62" t="s">
        <v>192</v>
      </c>
      <c r="N42" s="63" t="s">
        <v>193</v>
      </c>
      <c r="O42" s="63" t="s">
        <v>163</v>
      </c>
      <c r="P42" s="61"/>
    </row>
    <row r="43" spans="1:16" s="1" customFormat="1" ht="24.75" customHeight="1">
      <c r="A43" s="14">
        <v>39</v>
      </c>
      <c r="B43" s="21" t="s">
        <v>37</v>
      </c>
      <c r="C43" s="21" t="s">
        <v>38</v>
      </c>
      <c r="D43" s="16" t="s">
        <v>39</v>
      </c>
      <c r="E43" s="23">
        <v>1</v>
      </c>
      <c r="F43" s="24" t="s">
        <v>194</v>
      </c>
      <c r="G43" s="21">
        <v>49</v>
      </c>
      <c r="H43" s="25" t="s">
        <v>41</v>
      </c>
      <c r="I43" s="37" t="s">
        <v>195</v>
      </c>
      <c r="J43" s="38" t="s">
        <v>43</v>
      </c>
      <c r="K43" s="25" t="s">
        <v>196</v>
      </c>
      <c r="L43" s="14">
        <v>13930383871</v>
      </c>
      <c r="M43" s="25" t="s">
        <v>197</v>
      </c>
      <c r="N43" s="37" t="s">
        <v>198</v>
      </c>
      <c r="O43" s="37" t="s">
        <v>199</v>
      </c>
      <c r="P43" s="14"/>
    </row>
    <row r="44" spans="1:16" s="1" customFormat="1" ht="24.75" customHeight="1">
      <c r="A44" s="14">
        <v>40</v>
      </c>
      <c r="B44" s="21" t="s">
        <v>200</v>
      </c>
      <c r="C44" s="21" t="s">
        <v>201</v>
      </c>
      <c r="D44" s="16" t="s">
        <v>22</v>
      </c>
      <c r="E44" s="23">
        <v>4</v>
      </c>
      <c r="F44" s="24" t="s">
        <v>194</v>
      </c>
      <c r="G44" s="21">
        <v>49</v>
      </c>
      <c r="H44" s="25" t="s">
        <v>24</v>
      </c>
      <c r="I44" s="37" t="s">
        <v>195</v>
      </c>
      <c r="J44" s="38" t="s">
        <v>26</v>
      </c>
      <c r="K44" s="37" t="s">
        <v>202</v>
      </c>
      <c r="L44" s="14">
        <v>13833504302</v>
      </c>
      <c r="M44" s="25" t="s">
        <v>203</v>
      </c>
      <c r="N44" s="37" t="s">
        <v>204</v>
      </c>
      <c r="O44" s="37" t="s">
        <v>199</v>
      </c>
      <c r="P44" s="14"/>
    </row>
    <row r="45" spans="1:16" s="1" customFormat="1" ht="24.75" customHeight="1">
      <c r="A45" s="14">
        <v>41</v>
      </c>
      <c r="B45" s="21" t="s">
        <v>205</v>
      </c>
      <c r="C45" s="21" t="s">
        <v>206</v>
      </c>
      <c r="D45" s="16" t="s">
        <v>50</v>
      </c>
      <c r="E45" s="23">
        <v>1</v>
      </c>
      <c r="F45" s="24" t="s">
        <v>194</v>
      </c>
      <c r="G45" s="21">
        <v>49</v>
      </c>
      <c r="H45" s="25" t="s">
        <v>112</v>
      </c>
      <c r="I45" s="37" t="s">
        <v>195</v>
      </c>
      <c r="J45" s="38" t="s">
        <v>26</v>
      </c>
      <c r="K45" s="37" t="s">
        <v>207</v>
      </c>
      <c r="L45" s="14">
        <v>13722552385</v>
      </c>
      <c r="M45" s="25" t="s">
        <v>208</v>
      </c>
      <c r="N45" s="37" t="s">
        <v>209</v>
      </c>
      <c r="O45" s="37" t="s">
        <v>199</v>
      </c>
      <c r="P45" s="14"/>
    </row>
    <row r="46" spans="1:16" s="1" customFormat="1" ht="24.75" customHeight="1">
      <c r="A46" s="14">
        <v>42</v>
      </c>
      <c r="B46" s="21" t="s">
        <v>210</v>
      </c>
      <c r="C46" s="21" t="s">
        <v>211</v>
      </c>
      <c r="D46" s="16" t="s">
        <v>50</v>
      </c>
      <c r="E46" s="23">
        <v>3</v>
      </c>
      <c r="F46" s="24" t="s">
        <v>194</v>
      </c>
      <c r="G46" s="21">
        <v>49</v>
      </c>
      <c r="H46" s="25" t="s">
        <v>33</v>
      </c>
      <c r="I46" s="37" t="s">
        <v>195</v>
      </c>
      <c r="J46" s="38" t="s">
        <v>26</v>
      </c>
      <c r="K46" s="37" t="s">
        <v>212</v>
      </c>
      <c r="L46" s="14">
        <v>13780561370</v>
      </c>
      <c r="M46" s="25" t="s">
        <v>213</v>
      </c>
      <c r="N46" s="37" t="s">
        <v>214</v>
      </c>
      <c r="O46" s="37" t="s">
        <v>199</v>
      </c>
      <c r="P46" s="14"/>
    </row>
    <row r="47" spans="1:16" s="1" customFormat="1" ht="24.75" customHeight="1">
      <c r="A47" s="14">
        <v>43</v>
      </c>
      <c r="B47" s="21" t="s">
        <v>54</v>
      </c>
      <c r="C47" s="21" t="s">
        <v>55</v>
      </c>
      <c r="D47" s="16" t="s">
        <v>39</v>
      </c>
      <c r="E47" s="23">
        <v>1</v>
      </c>
      <c r="F47" s="24" t="s">
        <v>143</v>
      </c>
      <c r="G47" s="21">
        <v>69</v>
      </c>
      <c r="H47" s="25" t="s">
        <v>41</v>
      </c>
      <c r="I47" s="37" t="s">
        <v>195</v>
      </c>
      <c r="J47" s="38" t="s">
        <v>43</v>
      </c>
      <c r="K47" s="37" t="s">
        <v>215</v>
      </c>
      <c r="L47" s="14">
        <v>15903398601</v>
      </c>
      <c r="M47" s="25" t="s">
        <v>216</v>
      </c>
      <c r="N47" s="37" t="s">
        <v>217</v>
      </c>
      <c r="O47" s="37" t="s">
        <v>199</v>
      </c>
      <c r="P47" s="14"/>
    </row>
    <row r="48" spans="1:16" s="1" customFormat="1" ht="30" customHeight="1">
      <c r="A48" s="14">
        <v>44</v>
      </c>
      <c r="B48" s="26" t="s">
        <v>218</v>
      </c>
      <c r="C48" s="26" t="s">
        <v>32</v>
      </c>
      <c r="D48" s="26" t="s">
        <v>32</v>
      </c>
      <c r="E48" s="27">
        <v>1</v>
      </c>
      <c r="F48" s="28" t="s">
        <v>23</v>
      </c>
      <c r="G48" s="26">
        <v>61</v>
      </c>
      <c r="H48" s="29" t="s">
        <v>112</v>
      </c>
      <c r="I48" s="37" t="s">
        <v>219</v>
      </c>
      <c r="J48" s="38" t="s">
        <v>26</v>
      </c>
      <c r="K48" s="14" t="s">
        <v>220</v>
      </c>
      <c r="L48" s="38">
        <v>13933911631</v>
      </c>
      <c r="M48" s="29" t="s">
        <v>221</v>
      </c>
      <c r="N48" s="37" t="s">
        <v>222</v>
      </c>
      <c r="O48" s="37" t="s">
        <v>223</v>
      </c>
      <c r="P48" s="14"/>
    </row>
    <row r="49" spans="1:16" s="1" customFormat="1" ht="34.5" customHeight="1">
      <c r="A49" s="14">
        <v>45</v>
      </c>
      <c r="B49" s="26" t="s">
        <v>218</v>
      </c>
      <c r="C49" s="26" t="s">
        <v>32</v>
      </c>
      <c r="D49" s="26" t="s">
        <v>32</v>
      </c>
      <c r="E49" s="27">
        <v>1</v>
      </c>
      <c r="F49" s="28" t="s">
        <v>45</v>
      </c>
      <c r="G49" s="26">
        <v>59</v>
      </c>
      <c r="H49" s="29" t="s">
        <v>123</v>
      </c>
      <c r="I49" s="37" t="s">
        <v>219</v>
      </c>
      <c r="J49" s="38" t="s">
        <v>26</v>
      </c>
      <c r="K49" s="14" t="s">
        <v>220</v>
      </c>
      <c r="L49" s="38">
        <v>13933911631</v>
      </c>
      <c r="M49" s="29" t="s">
        <v>221</v>
      </c>
      <c r="N49" s="37" t="s">
        <v>224</v>
      </c>
      <c r="O49" s="37" t="s">
        <v>223</v>
      </c>
      <c r="P49" s="14"/>
    </row>
    <row r="50" spans="1:16" s="1" customFormat="1" ht="24.75" customHeight="1">
      <c r="A50" s="14">
        <v>46</v>
      </c>
      <c r="B50" s="26" t="s">
        <v>30</v>
      </c>
      <c r="C50" s="26" t="s">
        <v>31</v>
      </c>
      <c r="D50" s="16" t="s">
        <v>22</v>
      </c>
      <c r="E50" s="27">
        <v>3</v>
      </c>
      <c r="F50" s="28" t="s">
        <v>59</v>
      </c>
      <c r="G50" s="26">
        <v>59</v>
      </c>
      <c r="H50" s="29" t="s">
        <v>225</v>
      </c>
      <c r="I50" s="37" t="s">
        <v>34</v>
      </c>
      <c r="J50" s="38" t="s">
        <v>26</v>
      </c>
      <c r="K50" s="1" t="s">
        <v>226</v>
      </c>
      <c r="L50" s="14">
        <v>13223344635</v>
      </c>
      <c r="M50" s="37" t="s">
        <v>227</v>
      </c>
      <c r="N50" s="37" t="s">
        <v>228</v>
      </c>
      <c r="O50" s="37" t="s">
        <v>223</v>
      </c>
      <c r="P50" s="14"/>
    </row>
    <row r="51" spans="1:16" s="1" customFormat="1" ht="38.25" customHeight="1">
      <c r="A51" s="14">
        <v>47</v>
      </c>
      <c r="B51" s="26" t="s">
        <v>37</v>
      </c>
      <c r="C51" s="26" t="s">
        <v>38</v>
      </c>
      <c r="D51" s="16" t="s">
        <v>39</v>
      </c>
      <c r="E51" s="27">
        <v>1</v>
      </c>
      <c r="F51" s="28" t="s">
        <v>59</v>
      </c>
      <c r="G51" s="26">
        <v>59</v>
      </c>
      <c r="H51" s="29" t="s">
        <v>229</v>
      </c>
      <c r="I51" s="37" t="s">
        <v>230</v>
      </c>
      <c r="J51" s="38" t="s">
        <v>43</v>
      </c>
      <c r="K51" s="14" t="s">
        <v>220</v>
      </c>
      <c r="L51" s="38">
        <v>13933911631</v>
      </c>
      <c r="M51" s="29" t="s">
        <v>221</v>
      </c>
      <c r="N51" s="37" t="s">
        <v>231</v>
      </c>
      <c r="O51" s="37" t="s">
        <v>223</v>
      </c>
      <c r="P51" s="14"/>
    </row>
    <row r="52" spans="1:16" s="1" customFormat="1" ht="35.25" customHeight="1">
      <c r="A52" s="14">
        <v>48</v>
      </c>
      <c r="B52" s="26" t="s">
        <v>218</v>
      </c>
      <c r="C52" s="26" t="s">
        <v>32</v>
      </c>
      <c r="D52" s="26" t="s">
        <v>32</v>
      </c>
      <c r="E52" s="27">
        <v>1</v>
      </c>
      <c r="F52" s="28" t="s">
        <v>59</v>
      </c>
      <c r="G52" s="26">
        <v>59</v>
      </c>
      <c r="H52" s="29" t="s">
        <v>232</v>
      </c>
      <c r="I52" s="37" t="s">
        <v>219</v>
      </c>
      <c r="J52" s="38" t="s">
        <v>26</v>
      </c>
      <c r="K52" s="14" t="s">
        <v>220</v>
      </c>
      <c r="L52" s="38">
        <v>13933911631</v>
      </c>
      <c r="M52" s="29" t="s">
        <v>221</v>
      </c>
      <c r="N52" s="37" t="s">
        <v>224</v>
      </c>
      <c r="O52" s="37" t="s">
        <v>223</v>
      </c>
      <c r="P52" s="14"/>
    </row>
    <row r="53" spans="1:16" s="1" customFormat="1" ht="38.25" customHeight="1">
      <c r="A53" s="14">
        <v>49</v>
      </c>
      <c r="B53" s="26" t="s">
        <v>54</v>
      </c>
      <c r="C53" s="26" t="s">
        <v>55</v>
      </c>
      <c r="D53" s="16" t="s">
        <v>39</v>
      </c>
      <c r="E53" s="27">
        <v>1</v>
      </c>
      <c r="F53" s="28" t="s">
        <v>61</v>
      </c>
      <c r="G53" s="26">
        <v>59</v>
      </c>
      <c r="H53" s="29" t="s">
        <v>41</v>
      </c>
      <c r="I53" s="37" t="s">
        <v>230</v>
      </c>
      <c r="J53" s="38" t="s">
        <v>43</v>
      </c>
      <c r="K53" s="14" t="s">
        <v>220</v>
      </c>
      <c r="L53" s="38">
        <v>13933911631</v>
      </c>
      <c r="M53" s="29" t="s">
        <v>221</v>
      </c>
      <c r="N53" s="37" t="s">
        <v>233</v>
      </c>
      <c r="O53" s="37" t="s">
        <v>223</v>
      </c>
      <c r="P53" s="14"/>
    </row>
    <row r="54" spans="3:13" ht="19.5" customHeight="1">
      <c r="C54" s="30"/>
      <c r="D54" s="31"/>
      <c r="E54" s="32"/>
      <c r="F54" s="31"/>
      <c r="G54" s="31"/>
      <c r="H54" s="33"/>
      <c r="M54" s="30"/>
    </row>
    <row r="55" spans="1:15" ht="19.5" customHeight="1">
      <c r="A55" s="49" t="s">
        <v>234</v>
      </c>
      <c r="B55" s="49"/>
      <c r="C55" s="49"/>
      <c r="D55" s="49"/>
      <c r="E55" s="50"/>
      <c r="F55" s="49"/>
      <c r="G55" s="49"/>
      <c r="H55" s="49"/>
      <c r="I55" s="49"/>
      <c r="J55" s="49"/>
      <c r="K55" s="49"/>
      <c r="L55" s="49"/>
      <c r="M55" s="49"/>
      <c r="N55" s="34"/>
      <c r="O55" s="34"/>
    </row>
    <row r="56" spans="1:16" ht="19.5" customHeight="1">
      <c r="A56" s="51" t="s">
        <v>235</v>
      </c>
      <c r="B56" s="51"/>
      <c r="C56" s="51"/>
      <c r="D56" s="51"/>
      <c r="E56" s="52"/>
      <c r="F56" s="51"/>
      <c r="G56" s="51"/>
      <c r="H56" s="51"/>
      <c r="I56" s="51"/>
      <c r="J56" s="51"/>
      <c r="K56" s="51"/>
      <c r="L56" s="51"/>
      <c r="M56" s="53"/>
      <c r="N56" s="53"/>
      <c r="O56" s="53"/>
      <c r="P56" s="53"/>
    </row>
    <row r="57" spans="1:16" ht="19.5" customHeight="1">
      <c r="A57" s="51" t="s">
        <v>236</v>
      </c>
      <c r="B57" s="51"/>
      <c r="C57" s="51"/>
      <c r="D57" s="51"/>
      <c r="E57" s="52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3"/>
    </row>
    <row r="58" spans="3:12" ht="19.5" customHeight="1">
      <c r="C58" s="54" t="s">
        <v>237</v>
      </c>
      <c r="D58" s="55"/>
      <c r="E58" s="56"/>
      <c r="F58" s="55"/>
      <c r="G58" s="55"/>
      <c r="H58" s="55"/>
      <c r="I58" s="55"/>
      <c r="J58" s="55"/>
      <c r="K58" s="55"/>
      <c r="L58" s="55"/>
    </row>
    <row r="59" spans="3:12" ht="19.5" customHeight="1">
      <c r="C59" s="54"/>
      <c r="D59" s="54"/>
      <c r="E59" s="57"/>
      <c r="F59" s="54"/>
      <c r="G59" s="54"/>
      <c r="H59" s="54"/>
      <c r="I59" s="54"/>
      <c r="J59" s="54"/>
      <c r="K59" s="54"/>
      <c r="L59" s="54"/>
    </row>
  </sheetData>
  <sheetProtection/>
  <autoFilter ref="A4:P53">
    <sortState ref="A5:P59">
      <sortCondition sortBy="value" ref="O5:O59"/>
    </sortState>
  </autoFilter>
  <mergeCells count="9">
    <mergeCell ref="A57:P57"/>
    <mergeCell ref="C58:L58"/>
    <mergeCell ref="C59:L59"/>
    <mergeCell ref="A1:C1"/>
    <mergeCell ref="A2:P2"/>
    <mergeCell ref="A3:C3"/>
    <mergeCell ref="J3:P3"/>
    <mergeCell ref="A55:M55"/>
    <mergeCell ref="A56:P56"/>
  </mergeCells>
  <printOptions horizontalCentered="1" verticalCentered="1"/>
  <pageMargins left="0.16" right="0.16" top="0.75" bottom="0.75" header="0.31" footer="0.31"/>
  <pageSetup horizontalDpi="600" verticalDpi="600" orientation="landscape" paperSize="9" scale="96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2016-03-07T01:20:00Z</cp:lastPrinted>
  <dcterms:created xsi:type="dcterms:W3CDTF">2010-07-06T07:29:11Z</dcterms:created>
  <dcterms:modified xsi:type="dcterms:W3CDTF">2018-09-12T01:47:25Z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